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D Doc\Portfolio\"/>
    </mc:Choice>
  </mc:AlternateContent>
  <xr:revisionPtr revIDLastSave="0" documentId="13_ncr:1_{9DC4A2C9-B6EF-41AE-886E-A2032B26F158}" xr6:coauthVersionLast="47" xr6:coauthVersionMax="47" xr10:uidLastSave="{00000000-0000-0000-0000-000000000000}"/>
  <bookViews>
    <workbookView xWindow="-108" yWindow="-108" windowWidth="23256" windowHeight="12456" xr2:uid="{00674F05-5C72-4DE4-A219-312074293389}"/>
  </bookViews>
  <sheets>
    <sheet name="DATA" sheetId="2" r:id="rId1"/>
    <sheet name="SIMULATEU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D6" i="3"/>
  <c r="D5" i="3"/>
  <c r="D4" i="3"/>
  <c r="D3" i="3"/>
  <c r="D2" i="3"/>
  <c r="C6" i="3"/>
  <c r="C5" i="3"/>
  <c r="C4" i="3"/>
  <c r="C2" i="3"/>
  <c r="E2" i="3"/>
  <c r="C7" i="3" l="1"/>
  <c r="D7" i="3"/>
  <c r="H2" i="3" l="1"/>
  <c r="G2" i="3"/>
  <c r="F2" i="3"/>
</calcChain>
</file>

<file path=xl/sharedStrings.xml><?xml version="1.0" encoding="utf-8"?>
<sst xmlns="http://schemas.openxmlformats.org/spreadsheetml/2006/main" count="24" uniqueCount="24">
  <si>
    <t>Nom</t>
  </si>
  <si>
    <t>Dé Assaut</t>
  </si>
  <si>
    <t>Dé Contre</t>
  </si>
  <si>
    <t>Dé Projectile</t>
  </si>
  <si>
    <t>PV Max</t>
  </si>
  <si>
    <t>Chevalier</t>
  </si>
  <si>
    <t>Armure</t>
  </si>
  <si>
    <t>Action Joueur</t>
  </si>
  <si>
    <t>Action Ennemi</t>
  </si>
  <si>
    <t>Avantage RPS</t>
  </si>
  <si>
    <t>PV Perdus (Joueur)</t>
  </si>
  <si>
    <t>PV Perdus (Ennemi)</t>
  </si>
  <si>
    <t>Delta des dés</t>
  </si>
  <si>
    <t>Arme Chevalier</t>
  </si>
  <si>
    <t>Mult. Assaut</t>
  </si>
  <si>
    <t>Mult. Contre</t>
  </si>
  <si>
    <t>Mult. Projectile</t>
  </si>
  <si>
    <t>Arme</t>
  </si>
  <si>
    <t>Dés du Joueur</t>
  </si>
  <si>
    <t>Dés de l'Ennemi</t>
  </si>
  <si>
    <t>Ennemi</t>
  </si>
  <si>
    <t>Arme Ennemi</t>
  </si>
  <si>
    <t>Assaut</t>
  </si>
  <si>
    <t>Contre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</si>
</sst>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Total : &quot;0"/>
  </numFmts>
  <fonts count="5" x14ac:knownFonts="1"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1"/>
      <color theme="3" tint="9.9978637043366805E-2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 indent="1" readingOrder="1"/>
    </xf>
    <xf numFmtId="0" fontId="2" fillId="0" borderId="1" xfId="0" applyFont="1" applyBorder="1" applyAlignment="1">
      <alignment horizontal="left" vertical="center" wrapText="1" indent="1" readingOrder="1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4736-9E70-4AE0-B9BC-9E46DF8F7F56}">
  <dimension ref="A1:F7"/>
  <sheetViews>
    <sheetView tabSelected="1" workbookViewId="0">
      <selection activeCell="J30" sqref="J30"/>
    </sheetView>
  </sheetViews>
  <sheetFormatPr baseColWidth="10" defaultRowHeight="14.4" x14ac:dyDescent="0.3"/>
  <cols>
    <col min="1" max="6" width="17.33203125" customWidth="1"/>
  </cols>
  <sheetData>
    <row r="1" spans="1:6" ht="30.75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</row>
    <row r="2" spans="1:6" ht="15" thickBot="1" x14ac:dyDescent="0.35">
      <c r="A2" s="1" t="s">
        <v>5</v>
      </c>
      <c r="B2" s="1">
        <v>6</v>
      </c>
      <c r="C2" s="1">
        <v>6</v>
      </c>
      <c r="D2" s="1">
        <v>4</v>
      </c>
      <c r="E2" s="1">
        <v>30</v>
      </c>
      <c r="F2" s="1">
        <v>3</v>
      </c>
    </row>
    <row r="3" spans="1:6" ht="15" thickBot="1" x14ac:dyDescent="0.35">
      <c r="A3" s="1" t="s">
        <v>20</v>
      </c>
      <c r="B3" s="1">
        <v>8</v>
      </c>
      <c r="C3" s="1">
        <v>6</v>
      </c>
      <c r="D3" s="1">
        <v>6</v>
      </c>
      <c r="E3" s="1">
        <v>40</v>
      </c>
      <c r="F3" s="1">
        <v>1</v>
      </c>
    </row>
    <row r="4" spans="1:6" ht="15" thickBot="1" x14ac:dyDescent="0.35"/>
    <row r="5" spans="1:6" ht="15" thickBot="1" x14ac:dyDescent="0.35">
      <c r="A5" s="2" t="s">
        <v>17</v>
      </c>
      <c r="B5" s="2" t="s">
        <v>14</v>
      </c>
      <c r="C5" s="2" t="s">
        <v>15</v>
      </c>
      <c r="D5" s="2" t="s">
        <v>16</v>
      </c>
    </row>
    <row r="6" spans="1:6" ht="15" thickBot="1" x14ac:dyDescent="0.35">
      <c r="A6" s="1" t="s">
        <v>13</v>
      </c>
      <c r="B6" s="1">
        <v>2</v>
      </c>
      <c r="C6" s="1">
        <v>2</v>
      </c>
      <c r="D6" s="1">
        <v>2</v>
      </c>
    </row>
    <row r="7" spans="1:6" ht="15" thickBot="1" x14ac:dyDescent="0.35">
      <c r="A7" s="1" t="s">
        <v>21</v>
      </c>
      <c r="B7" s="1">
        <v>2</v>
      </c>
      <c r="C7" s="1">
        <v>2</v>
      </c>
      <c r="D7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ECF0-28CF-40D5-A04F-9A4F6124C039}">
  <dimension ref="A1:H7"/>
  <sheetViews>
    <sheetView workbookViewId="0">
      <selection activeCell="D3" sqref="D3"/>
    </sheetView>
  </sheetViews>
  <sheetFormatPr baseColWidth="10" defaultRowHeight="14.4" x14ac:dyDescent="0.3"/>
  <cols>
    <col min="1" max="7" width="22.6640625" customWidth="1"/>
    <col min="8" max="8" width="22.88671875" customWidth="1"/>
  </cols>
  <sheetData>
    <row r="1" spans="1:8" ht="18" customHeight="1" thickBot="1" x14ac:dyDescent="0.35">
      <c r="A1" s="3" t="s">
        <v>7</v>
      </c>
      <c r="B1" s="3" t="s">
        <v>8</v>
      </c>
      <c r="C1" s="4" t="s">
        <v>18</v>
      </c>
      <c r="D1" s="5" t="s">
        <v>19</v>
      </c>
      <c r="E1" s="12" t="s">
        <v>9</v>
      </c>
      <c r="F1" s="13" t="s">
        <v>12</v>
      </c>
      <c r="G1" s="7" t="s">
        <v>10</v>
      </c>
      <c r="H1" s="8" t="s">
        <v>11</v>
      </c>
    </row>
    <row r="2" spans="1:8" ht="18" customHeight="1" thickBot="1" x14ac:dyDescent="0.35">
      <c r="A2" s="3" t="s">
        <v>22</v>
      </c>
      <c r="B2" s="3" t="s">
        <v>23</v>
      </c>
      <c r="C2" s="9">
        <f ca="1">IF(VLOOKUP("Arme Chevalier", DATA!$A$6:$D$6, IF($A$2="Assaut",2,IF($A$2="Contre",3,4)), FALSE) &gt;= 1, RANDBETWEEN(1, VLOOKUP("Chevalier", DATA!$A$2:$F$3, IF($A$2="Assaut",2,IF($A$2="Contre",3,4)), FALSE)), 0)</f>
        <v>6</v>
      </c>
      <c r="D2" s="10">
        <f ca="1">IF(VLOOKUP("Arme Ennemi", DATA!$A$2:$F$10, IF($B$2="Assaut",2,IF($B$2="Contre",3,4)), FALSE) &gt;= 1, RANDBETWEEN(1, VLOOKUP("Ennemi", DATA!$A$2:$F$10, IF($B$2="Assaut",2,IF($B$2="Contre",3,4)), FALSE)), 0)</f>
        <v>6</v>
      </c>
      <c r="E2" s="12" t="str">
        <f>IF(A2=B2, "Égalité", IF(OR(AND(A2="Assaut",B2="Contre"), AND(A2="Contre",B2="Projectile"), AND(A2="Projectile",B2="Assaut")), "Joueur", "Ennemi"))</f>
        <v>Joueur</v>
      </c>
      <c r="F2" s="13">
        <f ca="1">C7-D7</f>
        <v>0</v>
      </c>
      <c r="G2" s="7">
        <f ca="1">MAX(0, (D7 - IF(E2="Joueur", C7, 0)) - VLOOKUP("Chevalier", DATA!$A$2:$F$3, 6, FALSE))</f>
        <v>0</v>
      </c>
      <c r="H2" s="8">
        <f ca="1">MAX(0, (C7 - IF(E2="Ennemi", D7, 0)) - VLOOKUP("Ennemi", DATA!$A$2:$F$3, 6, FALSE))</f>
        <v>9</v>
      </c>
    </row>
    <row r="3" spans="1:8" ht="18" customHeight="1" thickBot="1" x14ac:dyDescent="0.35">
      <c r="A3" s="6"/>
      <c r="B3" s="6"/>
      <c r="C3" s="10">
        <f ca="1">IF(VLOOKUP("Arme Chevalier", DATA!$A$6:$D$6, IF($A$2="Assaut",2,IF($A$2="Contre",3,4)), FALSE) &gt;= 2, RANDBETWEEN(1, VLOOKUP("Chevalier", DATA!$A$2:$F$3, IF($A$2="Assaut",2,IF($A$2="Contre",3,4)), FALSE)), 0)</f>
        <v>4</v>
      </c>
      <c r="D3" s="10">
        <f ca="1">IF(VLOOKUP("Arme Ennemi", DATA!$A$2:$F$10, IF($B$2="Assaut",2,IF($B$2="Contre",3,4)), FALSE) &gt;= 2, RANDBETWEEN(1, VLOOKUP("Ennemi", DATA!$A$2:$F$10, IF($B$2="Assaut",2,IF($B$2="Contre",3,4)), FALSE)), 0)</f>
        <v>4</v>
      </c>
      <c r="E3" s="6"/>
      <c r="F3" s="6"/>
      <c r="G3" s="6"/>
      <c r="H3" s="6"/>
    </row>
    <row r="4" spans="1:8" ht="18" customHeight="1" thickBot="1" x14ac:dyDescent="0.35">
      <c r="A4" s="6"/>
      <c r="B4" s="6"/>
      <c r="C4" s="10">
        <f ca="1">IF(VLOOKUP("Arme Chevalier", DATA!$A$6:$D$6, IF($A$2="Assaut",2,IF($A$2="Contre",3,4)), FALSE) &gt;= 3, RANDBETWEEN(1, VLOOKUP("Chevalier", DATA!$A$2:$F$3, IF($A$2="Assaut",2,IF($A$2="Contre",3,4)), FALSE)), 0)</f>
        <v>0</v>
      </c>
      <c r="D4" s="10">
        <f ca="1">IF(VLOOKUP("Arme Ennemi", DATA!$A$2:$F$10, IF($B$2="Assaut",2,IF($B$2="Contre",3,4)), FALSE) &gt;= 3, RANDBETWEEN(1, VLOOKUP("Ennemi", DATA!$A$2:$F$10, IF($B$2="Assaut",2,IF($B$2="Contre",3,4)), FALSE)), 0)</f>
        <v>0</v>
      </c>
      <c r="E4" s="6"/>
      <c r="F4" s="6"/>
      <c r="G4" s="6"/>
      <c r="H4" s="6"/>
    </row>
    <row r="5" spans="1:8" ht="18" customHeight="1" thickBot="1" x14ac:dyDescent="0.35">
      <c r="A5" s="6"/>
      <c r="B5" s="6"/>
      <c r="C5" s="10">
        <f ca="1">IF(VLOOKUP("Arme Chevalier", DATA!$A$6:$D$6, IF($A$2="Assaut",2,IF($A$2="Contre",3,4)), FALSE) &gt;= 4, RANDBETWEEN(1, VLOOKUP("Chevalier", DATA!$A$2:$F$3, IF($A$2="Assaut",2,IF($A$2="Contre",3,4)), FALSE)), 0)</f>
        <v>0</v>
      </c>
      <c r="D5" s="10">
        <f ca="1">IF(VLOOKUP("Arme Ennemi", DATA!$A$2:$F$10, IF($B$2="Assaut",2,IF($B$2="Contre",3,4)), FALSE) &gt;= 4, RANDBETWEEN(1, VLOOKUP("Ennemi", DATA!$A$2:$F$10, IF($B$2="Assaut",2,IF($B$2="Contre",3,4)), FALSE)), 0)</f>
        <v>0</v>
      </c>
      <c r="E5" s="6"/>
      <c r="F5" s="6"/>
      <c r="G5" s="6"/>
      <c r="H5" s="6"/>
    </row>
    <row r="6" spans="1:8" ht="18" customHeight="1" thickBot="1" x14ac:dyDescent="0.35">
      <c r="A6" s="6"/>
      <c r="B6" s="6"/>
      <c r="C6" s="10">
        <f ca="1">IF(VLOOKUP("Arme Chevalier", DATA!$A$6:$D$6, IF($A$2="Assaut",2,IF($A$2="Contre",3,4)), FALSE) &gt;= 5, RANDBETWEEN(1, VLOOKUP("Chevalier", DATA!$A$2:$F$3, IF($A$2="Assaut",2,IF($A$2="Contre",3,4)), FALSE)), 0)</f>
        <v>0</v>
      </c>
      <c r="D6" s="10">
        <f ca="1">IF(VLOOKUP("Arme Ennemi", DATA!$A$2:$F$10, IF($B$2="Assaut",2,IF($B$2="Contre",3,4)), FALSE) &gt;= 5, RANDBETWEEN(1, VLOOKUP("Ennemi", DATA!$A$2:$F$10, IF($B$2="Assaut",2,IF($B$2="Contre",3,4)), FALSE)), 0)</f>
        <v>0</v>
      </c>
      <c r="E6" s="6"/>
      <c r="F6" s="6"/>
      <c r="G6" s="6"/>
      <c r="H6" s="6"/>
    </row>
    <row r="7" spans="1:8" ht="18" customHeight="1" thickBot="1" x14ac:dyDescent="0.35">
      <c r="A7" s="6"/>
      <c r="B7" s="6"/>
      <c r="C7" s="11">
        <f ca="1">SUM(C2:C6)</f>
        <v>10</v>
      </c>
      <c r="D7" s="11">
        <f ca="1">SUM(D2:D6)</f>
        <v>10</v>
      </c>
      <c r="E7" s="6"/>
      <c r="F7" s="6"/>
      <c r="G7" s="6"/>
      <c r="H7" s="6"/>
    </row>
  </sheetData>
  <dataValidations count="1">
    <dataValidation type="list" allowBlank="1" showInputMessage="1" showErrorMessage="1" sqref="A1:B3 A11:B1048576 C1 D1" xr:uid="{DC255FED-4F4A-4A45-AE4A-1A733092785F}">
      <formula1>"Assaut,Contre,Projectile"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SIMULATEUR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delettre</dc:creator>
  <cp:lastModifiedBy>Alex Delattre</cp:lastModifiedBy>
  <dcterms:created xsi:type="dcterms:W3CDTF">2026-01-13T14:39:17Z</dcterms:created>
  <dcterms:modified xsi:type="dcterms:W3CDTF">2026-02-11T14:49:17Z</dcterms:modified>
</cp:coreProperties>
</file>